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4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46" i="1"/>
  <c r="O48" s="1"/>
  <c r="N36" l="1"/>
  <c r="O36" l="1"/>
  <c r="T27"/>
  <c r="T26"/>
  <c r="T25" l="1"/>
  <c r="M40" l="1"/>
  <c r="L42"/>
  <c r="J42"/>
  <c r="M46"/>
  <c r="M36"/>
  <c r="L7"/>
  <c r="L6"/>
  <c r="L5"/>
  <c r="L36" l="1"/>
  <c r="I42"/>
  <c r="C42"/>
  <c r="D42"/>
  <c r="E42"/>
  <c r="F42"/>
  <c r="G42"/>
  <c r="H42"/>
  <c r="B42"/>
  <c r="K46"/>
  <c r="J46"/>
  <c r="K48" l="1"/>
  <c r="M48"/>
  <c r="I46"/>
  <c r="K36"/>
  <c r="J36"/>
  <c r="I36"/>
  <c r="C36"/>
  <c r="D36"/>
  <c r="E36"/>
  <c r="F36"/>
  <c r="G36"/>
  <c r="H36"/>
  <c r="B36"/>
</calcChain>
</file>

<file path=xl/sharedStrings.xml><?xml version="1.0" encoding="utf-8"?>
<sst xmlns="http://schemas.openxmlformats.org/spreadsheetml/2006/main" count="68" uniqueCount="60">
  <si>
    <t>Item</t>
  </si>
  <si>
    <t xml:space="preserve">Clerk's Salary </t>
  </si>
  <si>
    <t xml:space="preserve">Petty Cash </t>
  </si>
  <si>
    <t xml:space="preserve">Subscriptions </t>
  </si>
  <si>
    <t xml:space="preserve">Audit Fees </t>
  </si>
  <si>
    <t xml:space="preserve">Insurance </t>
  </si>
  <si>
    <t xml:space="preserve">War Memorial </t>
  </si>
  <si>
    <t xml:space="preserve">PCSO </t>
  </si>
  <si>
    <t xml:space="preserve">Other </t>
  </si>
  <si>
    <t>Precept</t>
  </si>
  <si>
    <t>VAT Refund</t>
  </si>
  <si>
    <t>Halifax Interest</t>
  </si>
  <si>
    <t>Gift - S Pulford</t>
  </si>
  <si>
    <t>2009/10</t>
  </si>
  <si>
    <t>2010/11</t>
  </si>
  <si>
    <t>2011/12</t>
  </si>
  <si>
    <t>Totals</t>
  </si>
  <si>
    <t>Figures are NET of VAT which is reclaimable</t>
  </si>
  <si>
    <t>Bank Account Balances at end of year</t>
  </si>
  <si>
    <t>Information Commissioner</t>
  </si>
  <si>
    <t>2012/13</t>
  </si>
  <si>
    <t>Remembrance Day Wreath</t>
  </si>
  <si>
    <t>Hall Hire</t>
  </si>
  <si>
    <t xml:space="preserve"> 2013/14</t>
  </si>
  <si>
    <t xml:space="preserve">Grass Cutting </t>
  </si>
  <si>
    <t>Notes on Proposed Budget</t>
  </si>
  <si>
    <t>Election Fees</t>
  </si>
  <si>
    <t>2014/15</t>
  </si>
  <si>
    <t>Remembrance Day Parade</t>
  </si>
  <si>
    <t>2015/16</t>
  </si>
  <si>
    <t>Prize</t>
  </si>
  <si>
    <t>Band D Equivalent</t>
  </si>
  <si>
    <t>Band D Council Tax</t>
  </si>
  <si>
    <t>2016/17</t>
  </si>
  <si>
    <t>Litterpicking</t>
  </si>
  <si>
    <t>Parish Plan</t>
  </si>
  <si>
    <t>Fete</t>
  </si>
  <si>
    <t>Village Fete</t>
  </si>
  <si>
    <t>Transparency Fund</t>
  </si>
  <si>
    <t>War Memorial Recharge</t>
  </si>
  <si>
    <t>Allows for small pay award</t>
  </si>
  <si>
    <t>Non-recurring item</t>
  </si>
  <si>
    <t>From earmarked funds</t>
  </si>
  <si>
    <t>2017/18</t>
  </si>
  <si>
    <t>Defibrillator</t>
  </si>
  <si>
    <t>Defibrillator Grant</t>
  </si>
  <si>
    <t>Previous insurer withdrawn from market</t>
  </si>
  <si>
    <t>Data Protection Officer</t>
  </si>
  <si>
    <t>Included £1,418 of earmarked funds</t>
  </si>
  <si>
    <t>Reserves Net of Earmarked Funds</t>
  </si>
  <si>
    <t>Budget 2018/19</t>
  </si>
  <si>
    <t>Includes £3,752 of earmarked funds</t>
  </si>
  <si>
    <t>Includes £3,138 of earmarked funds</t>
  </si>
  <si>
    <t>McAfee Subscription</t>
  </si>
  <si>
    <t>Proposed Budget 2020/21</t>
  </si>
  <si>
    <t>Website</t>
  </si>
  <si>
    <t>Will reduce in future years as income/exp goes below £25k</t>
  </si>
  <si>
    <t>Out-turn 2018/19</t>
  </si>
  <si>
    <t>Budget 2019/20</t>
  </si>
  <si>
    <t>Likely Out-turn 2019/20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</si>
</sst>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0" fillId="0" borderId="0" xfId="0" applyNumberFormat="1"/>
    <xf numFmtId="0" fontId="1" fillId="0" borderId="0" xfId="0" applyFont="1" applyAlignment="1">
      <alignment horizontal="right"/>
    </xf>
    <xf numFmtId="43" fontId="2" fillId="0" borderId="0" xfId="0" applyNumberFormat="1" applyFont="1"/>
    <xf numFmtId="44" fontId="0" fillId="0" borderId="0" xfId="0" applyNumberFormat="1"/>
    <xf numFmtId="44" fontId="0" fillId="0" borderId="0" xfId="0" applyNumberFormat="1" applyFont="1"/>
    <xf numFmtId="0" fontId="3" fillId="0" borderId="0" xfId="0" applyFont="1"/>
    <xf numFmtId="44" fontId="0" fillId="0" borderId="0" xfId="0" applyNumberFormat="1" applyFont="1" applyBorder="1"/>
    <xf numFmtId="44" fontId="0" fillId="0" borderId="0" xfId="0" applyNumberFormat="1" applyFont="1" applyFill="1" applyBorder="1"/>
    <xf numFmtId="1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ttle%20Braxted%20Accounts%202018%20t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diture"/>
      <sheetName val="Reconciliation"/>
      <sheetName val="Budget Analysis"/>
      <sheetName val="Asset Register"/>
      <sheetName val="External Audit Form"/>
      <sheetName val="Line 3"/>
      <sheetName val="Line 4"/>
      <sheetName val="Line 6"/>
      <sheetName val="Line 7"/>
      <sheetName val="VAT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D5">
            <v>62.71</v>
          </cell>
        </row>
        <row r="6">
          <cell r="D6">
            <v>98</v>
          </cell>
        </row>
        <row r="7">
          <cell r="D7">
            <v>303.38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topLeftCell="A29" workbookViewId="0">
      <selection activeCell="O43" sqref="O43"/>
    </sheetView>
  </sheetViews>
  <sheetFormatPr defaultRowHeight="15"/>
  <cols>
    <col min="1" max="1" width="26.7109375" customWidth="1"/>
    <col min="2" max="5" width="1.28515625" customWidth="1"/>
    <col min="6" max="7" width="11.42578125" customWidth="1"/>
    <col min="8" max="8" width="10.5703125" bestFit="1" customWidth="1"/>
    <col min="9" max="9" width="10.5703125" customWidth="1"/>
    <col min="10" max="10" width="11.140625" customWidth="1"/>
    <col min="11" max="11" width="10.5703125" bestFit="1" customWidth="1"/>
    <col min="12" max="12" width="10.5703125" customWidth="1"/>
    <col min="13" max="13" width="10.5703125" bestFit="1" customWidth="1"/>
    <col min="14" max="14" width="10.5703125" customWidth="1"/>
    <col min="15" max="15" width="10.5703125" bestFit="1" customWidth="1"/>
    <col min="17" max="17" width="10.5703125" bestFit="1" customWidth="1"/>
    <col min="20" max="20" width="10.5703125" bestFit="1" customWidth="1"/>
  </cols>
  <sheetData>
    <row r="2" spans="1:16" s="4" customFormat="1" ht="105">
      <c r="A2" s="1" t="s">
        <v>0</v>
      </c>
      <c r="B2" s="4" t="s">
        <v>13</v>
      </c>
      <c r="C2" s="4" t="s">
        <v>14</v>
      </c>
      <c r="D2" s="4" t="s">
        <v>15</v>
      </c>
      <c r="E2" s="4" t="s">
        <v>20</v>
      </c>
      <c r="F2" s="4" t="s">
        <v>23</v>
      </c>
      <c r="G2" s="4" t="s">
        <v>27</v>
      </c>
      <c r="H2" s="4" t="s">
        <v>29</v>
      </c>
      <c r="I2" s="4" t="s">
        <v>33</v>
      </c>
      <c r="J2" s="4" t="s">
        <v>43</v>
      </c>
      <c r="K2" s="4" t="s">
        <v>50</v>
      </c>
      <c r="L2" s="4" t="s">
        <v>57</v>
      </c>
      <c r="M2" s="4" t="s">
        <v>58</v>
      </c>
      <c r="N2" s="4" t="s">
        <v>59</v>
      </c>
      <c r="O2" s="4" t="s">
        <v>54</v>
      </c>
      <c r="P2" s="4" t="s">
        <v>25</v>
      </c>
    </row>
    <row r="3" spans="1:16">
      <c r="A3" s="2" t="s">
        <v>1</v>
      </c>
      <c r="B3" s="8">
        <v>1507.81</v>
      </c>
      <c r="C3" s="8">
        <v>1223.83</v>
      </c>
      <c r="D3" s="8">
        <v>1253.19</v>
      </c>
      <c r="E3" s="8">
        <v>971.2</v>
      </c>
      <c r="F3" s="8">
        <v>2000</v>
      </c>
      <c r="G3" s="8">
        <v>1768</v>
      </c>
      <c r="H3" s="8">
        <v>1808</v>
      </c>
      <c r="I3" s="8">
        <v>1809</v>
      </c>
      <c r="J3" s="8">
        <v>1900</v>
      </c>
      <c r="K3" s="8">
        <v>1841</v>
      </c>
      <c r="L3" s="8">
        <v>1850</v>
      </c>
      <c r="M3" s="8">
        <v>1900</v>
      </c>
      <c r="N3" s="8">
        <v>1870</v>
      </c>
      <c r="O3" s="8">
        <v>2000</v>
      </c>
      <c r="P3" t="s">
        <v>40</v>
      </c>
    </row>
    <row r="4" spans="1:16">
      <c r="A4" s="2" t="s">
        <v>2</v>
      </c>
      <c r="B4" s="8">
        <v>101.6</v>
      </c>
      <c r="C4" s="8">
        <v>109.91</v>
      </c>
      <c r="D4" s="8">
        <v>118.52</v>
      </c>
      <c r="E4" s="8">
        <v>90.35</v>
      </c>
      <c r="F4" s="8">
        <v>75</v>
      </c>
      <c r="G4" s="8">
        <v>0</v>
      </c>
      <c r="H4" s="8">
        <v>0</v>
      </c>
      <c r="I4" s="8"/>
    </row>
    <row r="5" spans="1:16">
      <c r="A5" s="2" t="s">
        <v>3</v>
      </c>
      <c r="B5" s="8">
        <v>51.21</v>
      </c>
      <c r="C5" s="8">
        <v>52.63</v>
      </c>
      <c r="D5" s="8">
        <v>54.95</v>
      </c>
      <c r="E5" s="8">
        <v>56.44</v>
      </c>
      <c r="F5" s="8">
        <v>58</v>
      </c>
      <c r="G5" s="8">
        <v>60</v>
      </c>
      <c r="H5" s="8">
        <v>60</v>
      </c>
      <c r="I5" s="8">
        <v>60</v>
      </c>
      <c r="J5" s="8">
        <v>65</v>
      </c>
      <c r="K5" s="8">
        <v>65</v>
      </c>
      <c r="L5" s="8">
        <f>'[1]Budget Analysis'!$D$5</f>
        <v>62.71</v>
      </c>
      <c r="M5" s="8">
        <v>65</v>
      </c>
      <c r="N5" s="8">
        <v>64</v>
      </c>
      <c r="O5" s="8">
        <v>68</v>
      </c>
    </row>
    <row r="6" spans="1:16">
      <c r="A6" s="2" t="s">
        <v>4</v>
      </c>
      <c r="B6" s="8">
        <v>50</v>
      </c>
      <c r="C6" s="8">
        <v>70</v>
      </c>
      <c r="D6" s="8">
        <v>75</v>
      </c>
      <c r="E6" s="8">
        <v>75</v>
      </c>
      <c r="F6" s="8">
        <v>160</v>
      </c>
      <c r="G6" s="8">
        <v>85</v>
      </c>
      <c r="H6" s="8">
        <v>85</v>
      </c>
      <c r="I6" s="8">
        <v>88</v>
      </c>
      <c r="J6" s="8">
        <v>85</v>
      </c>
      <c r="K6" s="8">
        <v>140</v>
      </c>
      <c r="L6" s="8">
        <f>'[1]Budget Analysis'!$D$6</f>
        <v>98</v>
      </c>
      <c r="M6" s="8">
        <v>105</v>
      </c>
      <c r="N6" s="8">
        <v>425</v>
      </c>
      <c r="O6" s="8">
        <v>435</v>
      </c>
      <c r="P6" t="s">
        <v>56</v>
      </c>
    </row>
    <row r="7" spans="1:16">
      <c r="A7" s="2" t="s">
        <v>5</v>
      </c>
      <c r="B7" s="8">
        <v>398.29</v>
      </c>
      <c r="C7" s="8">
        <v>425.17</v>
      </c>
      <c r="D7" s="8">
        <v>363.97</v>
      </c>
      <c r="E7" s="8">
        <v>378.28</v>
      </c>
      <c r="F7" s="8">
        <v>425</v>
      </c>
      <c r="G7" s="8">
        <v>380</v>
      </c>
      <c r="H7" s="8">
        <v>380</v>
      </c>
      <c r="I7" s="8">
        <v>340</v>
      </c>
      <c r="J7" s="8">
        <v>340</v>
      </c>
      <c r="K7" s="8">
        <v>400</v>
      </c>
      <c r="L7" s="8">
        <f>'[1]Budget Analysis'!$D$7</f>
        <v>303.38</v>
      </c>
      <c r="M7" s="8">
        <v>350</v>
      </c>
      <c r="N7" s="8">
        <v>314</v>
      </c>
      <c r="O7" s="8">
        <v>325</v>
      </c>
      <c r="P7" t="s">
        <v>46</v>
      </c>
    </row>
    <row r="8" spans="1:16">
      <c r="A8" s="3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15</v>
      </c>
      <c r="J8" s="8">
        <v>15</v>
      </c>
      <c r="K8" s="8">
        <v>15</v>
      </c>
      <c r="L8" s="8">
        <v>0</v>
      </c>
      <c r="M8" s="8">
        <v>90</v>
      </c>
      <c r="N8" s="8">
        <v>138</v>
      </c>
      <c r="O8" s="8">
        <v>15</v>
      </c>
    </row>
    <row r="9" spans="1:16">
      <c r="A9" s="2" t="s">
        <v>6</v>
      </c>
      <c r="B9" s="8">
        <v>-82.06</v>
      </c>
      <c r="C9" s="8">
        <v>275</v>
      </c>
      <c r="D9" s="8">
        <v>-410.98</v>
      </c>
      <c r="E9" s="8">
        <v>-12</v>
      </c>
      <c r="F9" s="8">
        <v>275</v>
      </c>
      <c r="G9" s="8">
        <v>30</v>
      </c>
      <c r="H9" s="8">
        <v>30</v>
      </c>
      <c r="I9" s="8">
        <v>250</v>
      </c>
      <c r="J9" s="8">
        <v>356</v>
      </c>
      <c r="K9" s="8">
        <v>375</v>
      </c>
      <c r="L9" s="8">
        <v>350</v>
      </c>
      <c r="M9" s="8">
        <v>375</v>
      </c>
      <c r="N9" s="8">
        <v>350</v>
      </c>
      <c r="O9" s="8">
        <v>375</v>
      </c>
    </row>
    <row r="10" spans="1:16">
      <c r="A10" s="2" t="s">
        <v>7</v>
      </c>
      <c r="B10" s="8">
        <v>198.10000000000002</v>
      </c>
      <c r="C10" s="8">
        <v>0</v>
      </c>
      <c r="D10" s="8">
        <v>0</v>
      </c>
      <c r="E10" s="8">
        <v>0</v>
      </c>
      <c r="F10" s="8"/>
      <c r="G10" s="8">
        <v>0</v>
      </c>
    </row>
    <row r="11" spans="1:16">
      <c r="A11" s="3" t="s">
        <v>19</v>
      </c>
      <c r="B11" s="8">
        <v>0</v>
      </c>
      <c r="C11" s="8">
        <v>0</v>
      </c>
      <c r="D11" s="8">
        <v>0</v>
      </c>
      <c r="E11" s="8">
        <v>35</v>
      </c>
      <c r="F11" s="8">
        <v>35</v>
      </c>
      <c r="G11" s="8">
        <v>35</v>
      </c>
      <c r="H11" s="8">
        <v>35</v>
      </c>
      <c r="I11" s="8">
        <v>35</v>
      </c>
      <c r="J11" s="8">
        <v>35</v>
      </c>
      <c r="K11" s="8">
        <v>35</v>
      </c>
      <c r="L11" s="8">
        <v>55</v>
      </c>
      <c r="M11" s="8">
        <v>55</v>
      </c>
      <c r="N11" s="8">
        <v>40</v>
      </c>
      <c r="O11" s="8">
        <v>40</v>
      </c>
    </row>
    <row r="12" spans="1:16">
      <c r="A12" s="3" t="s">
        <v>47</v>
      </c>
      <c r="B12" s="8"/>
      <c r="C12" s="8"/>
      <c r="D12" s="8"/>
      <c r="E12" s="8"/>
      <c r="F12" s="8"/>
      <c r="G12" s="8"/>
      <c r="H12" s="8"/>
      <c r="I12" s="8"/>
      <c r="J12" s="8"/>
      <c r="K12" s="8">
        <v>100</v>
      </c>
      <c r="L12" s="8">
        <v>100</v>
      </c>
      <c r="M12" s="8">
        <v>0</v>
      </c>
      <c r="N12" s="8"/>
      <c r="O12" s="8">
        <v>0</v>
      </c>
    </row>
    <row r="13" spans="1:16">
      <c r="A13" s="3" t="s">
        <v>21</v>
      </c>
      <c r="B13" s="8"/>
      <c r="C13" s="8"/>
      <c r="D13" s="8"/>
      <c r="E13" s="8">
        <v>50</v>
      </c>
      <c r="H13" s="8">
        <v>40</v>
      </c>
      <c r="I13" s="8">
        <v>40</v>
      </c>
      <c r="J13" s="8"/>
      <c r="K13" s="8">
        <v>40</v>
      </c>
      <c r="L13" s="8">
        <v>25</v>
      </c>
      <c r="M13" s="8">
        <v>40</v>
      </c>
      <c r="N13" s="8">
        <v>23</v>
      </c>
      <c r="O13" s="8">
        <v>25</v>
      </c>
    </row>
    <row r="14" spans="1:16">
      <c r="A14" s="3" t="s">
        <v>22</v>
      </c>
      <c r="B14" s="8"/>
      <c r="C14" s="8"/>
      <c r="D14" s="8"/>
      <c r="E14" s="8">
        <v>30</v>
      </c>
      <c r="G14" s="8">
        <v>100</v>
      </c>
      <c r="H14" s="8">
        <v>150</v>
      </c>
      <c r="I14" s="8">
        <v>300</v>
      </c>
      <c r="J14" s="8">
        <v>300</v>
      </c>
      <c r="K14" s="8">
        <v>300</v>
      </c>
      <c r="L14" s="8">
        <v>250</v>
      </c>
      <c r="M14" s="8">
        <v>360</v>
      </c>
      <c r="N14" s="8">
        <v>300</v>
      </c>
      <c r="O14" s="8">
        <v>360</v>
      </c>
    </row>
    <row r="15" spans="1:16">
      <c r="A15" s="3" t="s">
        <v>24</v>
      </c>
      <c r="B15" s="8"/>
      <c r="C15" s="8"/>
      <c r="D15" s="8"/>
      <c r="E15" s="8"/>
      <c r="G15" s="8">
        <v>360</v>
      </c>
      <c r="H15" s="8">
        <v>375</v>
      </c>
      <c r="I15" s="8">
        <v>360</v>
      </c>
      <c r="J15" s="8">
        <v>380</v>
      </c>
      <c r="K15" s="8">
        <v>400</v>
      </c>
      <c r="L15" s="8">
        <v>380</v>
      </c>
      <c r="M15" s="8">
        <v>400</v>
      </c>
      <c r="N15" s="8">
        <v>380</v>
      </c>
      <c r="O15" s="8">
        <v>400</v>
      </c>
    </row>
    <row r="16" spans="1:16">
      <c r="A16" s="3" t="s">
        <v>28</v>
      </c>
      <c r="B16" s="8"/>
      <c r="C16" s="8"/>
      <c r="D16" s="8"/>
      <c r="E16" s="8"/>
      <c r="H16" s="8">
        <v>125</v>
      </c>
      <c r="I16" s="8">
        <v>160</v>
      </c>
      <c r="J16" s="8">
        <v>220</v>
      </c>
      <c r="K16" s="8">
        <v>220</v>
      </c>
      <c r="L16" s="8">
        <v>164</v>
      </c>
      <c r="M16" s="8">
        <v>160</v>
      </c>
      <c r="N16" s="8">
        <v>48</v>
      </c>
      <c r="O16" s="8">
        <v>50</v>
      </c>
    </row>
    <row r="17" spans="1:20">
      <c r="A17" s="3" t="s">
        <v>34</v>
      </c>
      <c r="B17" s="8"/>
      <c r="C17" s="8"/>
      <c r="D17" s="8"/>
      <c r="E17" s="8"/>
      <c r="H17" s="8"/>
      <c r="I17" s="8">
        <v>516</v>
      </c>
      <c r="J17" s="8">
        <v>200</v>
      </c>
      <c r="K17" s="8">
        <v>800</v>
      </c>
      <c r="L17" s="8">
        <v>697</v>
      </c>
      <c r="M17" s="8">
        <v>800</v>
      </c>
      <c r="N17" s="8">
        <v>720</v>
      </c>
      <c r="O17" s="8">
        <v>800</v>
      </c>
      <c r="P17" t="s">
        <v>42</v>
      </c>
    </row>
    <row r="18" spans="1:20">
      <c r="A18" s="3" t="s">
        <v>35</v>
      </c>
      <c r="B18" s="8"/>
      <c r="C18" s="8"/>
      <c r="D18" s="8"/>
      <c r="E18" s="8"/>
      <c r="H18" s="8"/>
      <c r="I18" s="8">
        <v>1115</v>
      </c>
    </row>
    <row r="19" spans="1:20">
      <c r="A19" s="3" t="s">
        <v>36</v>
      </c>
      <c r="B19" s="8"/>
      <c r="C19" s="8"/>
      <c r="D19" s="8"/>
      <c r="E19" s="8"/>
      <c r="H19" s="8"/>
      <c r="I19" s="8">
        <v>600</v>
      </c>
      <c r="P19" t="s">
        <v>41</v>
      </c>
    </row>
    <row r="20" spans="1:20">
      <c r="A20" s="3" t="s">
        <v>38</v>
      </c>
      <c r="B20" s="8"/>
      <c r="C20" s="8"/>
      <c r="D20" s="8"/>
      <c r="E20" s="8"/>
      <c r="H20" s="8"/>
      <c r="I20" s="8">
        <v>407</v>
      </c>
      <c r="J20" s="8"/>
      <c r="K20" s="8">
        <v>90</v>
      </c>
      <c r="L20" s="8"/>
      <c r="P20" t="s">
        <v>41</v>
      </c>
    </row>
    <row r="21" spans="1:20">
      <c r="A21" s="3" t="s">
        <v>44</v>
      </c>
      <c r="B21" s="8"/>
      <c r="C21" s="8"/>
      <c r="D21" s="8"/>
      <c r="E21" s="8"/>
      <c r="H21" s="8"/>
      <c r="I21" s="8">
        <v>1406</v>
      </c>
      <c r="J21" s="8"/>
    </row>
    <row r="22" spans="1:20">
      <c r="A22" s="2" t="s">
        <v>8</v>
      </c>
      <c r="B22" s="8">
        <v>45</v>
      </c>
      <c r="C22" s="8">
        <v>425.5</v>
      </c>
      <c r="D22" s="8">
        <v>108.24000000000001</v>
      </c>
      <c r="E22" s="8">
        <v>225.46</v>
      </c>
      <c r="F22" s="8"/>
      <c r="G22" s="8">
        <v>100</v>
      </c>
      <c r="H22" s="8">
        <v>200</v>
      </c>
      <c r="I22" s="8">
        <v>87</v>
      </c>
      <c r="K22" s="8">
        <v>200</v>
      </c>
      <c r="L22" s="8">
        <v>250</v>
      </c>
      <c r="M22" s="8">
        <v>200</v>
      </c>
      <c r="N22" s="8">
        <v>85</v>
      </c>
      <c r="O22" s="8">
        <v>200</v>
      </c>
    </row>
    <row r="23" spans="1:20">
      <c r="A23" s="3" t="s">
        <v>55</v>
      </c>
      <c r="B23" s="8"/>
      <c r="C23" s="8"/>
      <c r="D23" s="8"/>
      <c r="E23" s="8"/>
      <c r="F23" s="8"/>
      <c r="G23" s="8"/>
      <c r="H23" s="8"/>
      <c r="I23" s="8"/>
      <c r="K23" s="8"/>
      <c r="L23" s="8"/>
      <c r="M23" s="8"/>
      <c r="N23" s="8">
        <v>42</v>
      </c>
      <c r="O23" s="8">
        <v>120</v>
      </c>
    </row>
    <row r="24" spans="1:20">
      <c r="A24" s="3" t="s">
        <v>53</v>
      </c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/>
      <c r="O24" s="8">
        <v>80</v>
      </c>
    </row>
    <row r="25" spans="1:20">
      <c r="A25" s="3" t="s">
        <v>9</v>
      </c>
      <c r="B25" s="9">
        <v>-2000</v>
      </c>
      <c r="C25" s="8">
        <v>-2500</v>
      </c>
      <c r="D25" s="8">
        <v>-2000</v>
      </c>
      <c r="E25" s="8">
        <v>-2500</v>
      </c>
      <c r="F25" s="8">
        <v>-2500</v>
      </c>
      <c r="G25" s="8">
        <v>-2700</v>
      </c>
      <c r="H25" s="8">
        <v>-2900</v>
      </c>
      <c r="I25" s="8">
        <v>-3100</v>
      </c>
      <c r="J25" s="8">
        <v>-3125</v>
      </c>
      <c r="K25" s="8">
        <v>-3274</v>
      </c>
      <c r="L25" s="8">
        <v>-3274</v>
      </c>
      <c r="M25" s="8">
        <v>-3600</v>
      </c>
      <c r="N25" s="8">
        <v>-3600</v>
      </c>
      <c r="O25" s="8">
        <v>-3950</v>
      </c>
      <c r="T25" s="8">
        <f>SUM(O3:O24)</f>
        <v>5293</v>
      </c>
    </row>
    <row r="26" spans="1:20">
      <c r="A26" s="3" t="s">
        <v>10</v>
      </c>
      <c r="B26" s="8">
        <v>0</v>
      </c>
      <c r="C26" s="8">
        <v>-82.4</v>
      </c>
      <c r="D26" s="8">
        <v>0</v>
      </c>
      <c r="E26" s="8">
        <v>0</v>
      </c>
      <c r="F26" s="8">
        <v>-60</v>
      </c>
      <c r="G26" s="8">
        <v>-20</v>
      </c>
      <c r="H26" s="8">
        <v>-30</v>
      </c>
      <c r="I26" s="8">
        <v>-55</v>
      </c>
      <c r="J26" s="8">
        <v>-100</v>
      </c>
      <c r="K26" s="8">
        <v>-80</v>
      </c>
      <c r="L26" s="8">
        <v>-113</v>
      </c>
      <c r="M26" s="8">
        <v>-180</v>
      </c>
      <c r="N26" s="8">
        <v>-164</v>
      </c>
      <c r="O26" s="8">
        <v>-255</v>
      </c>
      <c r="T26" s="8">
        <f>SUM(O26:O32)</f>
        <v>-1455</v>
      </c>
    </row>
    <row r="27" spans="1:20">
      <c r="A27" s="3" t="s">
        <v>11</v>
      </c>
      <c r="B27" s="8">
        <v>-59.64</v>
      </c>
      <c r="C27" s="8">
        <v>0</v>
      </c>
      <c r="D27" s="8">
        <v>-2.2599999999999998</v>
      </c>
      <c r="E27" s="8">
        <v>-0.94</v>
      </c>
      <c r="F27" s="8">
        <v>0</v>
      </c>
      <c r="G27" s="8">
        <v>0</v>
      </c>
      <c r="H27" s="8">
        <v>0</v>
      </c>
      <c r="I27" s="8">
        <v>0</v>
      </c>
      <c r="T27" s="8">
        <f>T25+T26</f>
        <v>3838</v>
      </c>
    </row>
    <row r="28" spans="1:20">
      <c r="A28" s="3" t="s">
        <v>12</v>
      </c>
      <c r="B28" s="11">
        <v>0</v>
      </c>
      <c r="C28" s="11">
        <v>0</v>
      </c>
      <c r="D28" s="11">
        <v>32.479999999999997</v>
      </c>
      <c r="E28" s="11">
        <v>0</v>
      </c>
      <c r="F28" s="11">
        <v>0</v>
      </c>
      <c r="G28" s="11">
        <v>0</v>
      </c>
      <c r="H28" s="11">
        <v>0</v>
      </c>
      <c r="I28" s="9">
        <v>0</v>
      </c>
    </row>
    <row r="29" spans="1:20">
      <c r="A29" s="3" t="s">
        <v>34</v>
      </c>
      <c r="B29" s="11"/>
      <c r="C29" s="11"/>
      <c r="D29" s="11"/>
      <c r="E29" s="11"/>
      <c r="F29" s="11"/>
      <c r="G29" s="11"/>
      <c r="H29" s="11"/>
      <c r="I29" s="9">
        <v>-780</v>
      </c>
      <c r="J29" s="9">
        <v>-200</v>
      </c>
      <c r="K29" s="8">
        <v>-800</v>
      </c>
      <c r="L29" s="8">
        <v>-697</v>
      </c>
      <c r="M29" s="8">
        <v>-800</v>
      </c>
      <c r="N29" s="8">
        <v>-720</v>
      </c>
      <c r="O29" s="8">
        <v>-800</v>
      </c>
      <c r="P29" t="s">
        <v>42</v>
      </c>
    </row>
    <row r="30" spans="1:20">
      <c r="A30" s="3" t="s">
        <v>37</v>
      </c>
      <c r="B30" s="11"/>
      <c r="C30" s="11"/>
      <c r="D30" s="11"/>
      <c r="E30" s="11"/>
      <c r="F30" s="11"/>
      <c r="G30" s="11"/>
      <c r="H30" s="11"/>
      <c r="I30" s="9">
        <v>-600</v>
      </c>
      <c r="P30" t="s">
        <v>41</v>
      </c>
    </row>
    <row r="31" spans="1:20">
      <c r="A31" s="3" t="s">
        <v>35</v>
      </c>
      <c r="B31" s="11"/>
      <c r="C31" s="11"/>
      <c r="D31" s="11"/>
      <c r="E31" s="11"/>
      <c r="F31" s="11"/>
      <c r="G31" s="11"/>
      <c r="H31" s="11"/>
      <c r="I31" s="9">
        <v>-1500</v>
      </c>
      <c r="P31" t="s">
        <v>41</v>
      </c>
    </row>
    <row r="32" spans="1:20">
      <c r="A32" s="3" t="s">
        <v>39</v>
      </c>
      <c r="B32" s="11"/>
      <c r="C32" s="11"/>
      <c r="D32" s="11"/>
      <c r="E32" s="11"/>
      <c r="F32" s="11"/>
      <c r="G32" s="11"/>
      <c r="H32" s="11"/>
      <c r="I32" s="9"/>
      <c r="J32" s="9">
        <v>-331</v>
      </c>
      <c r="K32" s="9">
        <v>-350</v>
      </c>
      <c r="L32" s="9">
        <v>-331</v>
      </c>
      <c r="M32" s="8">
        <v>-331</v>
      </c>
      <c r="N32" s="8">
        <v>-332</v>
      </c>
      <c r="O32" s="8">
        <v>-400</v>
      </c>
      <c r="Q32" s="8"/>
    </row>
    <row r="33" spans="1:16">
      <c r="A33" s="3" t="s">
        <v>38</v>
      </c>
      <c r="B33" s="11"/>
      <c r="C33" s="11"/>
      <c r="D33" s="11"/>
      <c r="E33" s="11"/>
      <c r="F33" s="11"/>
      <c r="G33" s="11"/>
      <c r="H33" s="11"/>
      <c r="I33" s="9"/>
      <c r="J33" s="8"/>
      <c r="P33" t="s">
        <v>41</v>
      </c>
    </row>
    <row r="34" spans="1:16">
      <c r="A34" s="3" t="s">
        <v>45</v>
      </c>
      <c r="B34" s="11"/>
      <c r="C34" s="11"/>
      <c r="D34" s="11"/>
      <c r="E34" s="11"/>
      <c r="F34" s="11"/>
      <c r="G34" s="11"/>
      <c r="H34" s="11"/>
      <c r="I34" s="9">
        <v>-2000</v>
      </c>
      <c r="J34" s="8"/>
    </row>
    <row r="35" spans="1:16">
      <c r="A35" s="3" t="s">
        <v>30</v>
      </c>
      <c r="B35" s="9"/>
      <c r="C35" s="9"/>
      <c r="D35" s="9"/>
      <c r="E35" s="9"/>
      <c r="F35" s="9"/>
      <c r="G35" s="9"/>
      <c r="H35" s="12">
        <v>-150</v>
      </c>
      <c r="I35" s="9"/>
      <c r="J35" s="9"/>
    </row>
    <row r="36" spans="1:16" ht="17.25">
      <c r="A36" s="6" t="s">
        <v>16</v>
      </c>
      <c r="B36" s="7">
        <f t="shared" ref="B36:O36" si="0">SUM(B3:B35)</f>
        <v>210.30999999999983</v>
      </c>
      <c r="C36" s="7">
        <f t="shared" si="0"/>
        <v>-0.36000000000004206</v>
      </c>
      <c r="D36" s="7">
        <f t="shared" si="0"/>
        <v>-406.88999999999987</v>
      </c>
      <c r="E36" s="7">
        <f t="shared" si="0"/>
        <v>-601.21</v>
      </c>
      <c r="F36" s="7">
        <f t="shared" si="0"/>
        <v>468</v>
      </c>
      <c r="G36" s="7">
        <f t="shared" si="0"/>
        <v>198</v>
      </c>
      <c r="H36" s="7">
        <f t="shared" si="0"/>
        <v>208</v>
      </c>
      <c r="I36" s="7">
        <f t="shared" si="0"/>
        <v>-447</v>
      </c>
      <c r="J36" s="7">
        <f>SUM(J3:J35)</f>
        <v>140</v>
      </c>
      <c r="K36" s="7">
        <f t="shared" si="0"/>
        <v>517</v>
      </c>
      <c r="L36" s="7">
        <f t="shared" si="0"/>
        <v>170.09000000000015</v>
      </c>
      <c r="M36" s="7">
        <f t="shared" si="0"/>
        <v>-11</v>
      </c>
      <c r="N36" s="7">
        <f t="shared" si="0"/>
        <v>-17</v>
      </c>
      <c r="O36" s="7">
        <f t="shared" si="0"/>
        <v>-112</v>
      </c>
    </row>
    <row r="37" spans="1:16">
      <c r="B37" s="5"/>
      <c r="C37" s="5"/>
      <c r="D37" s="5"/>
      <c r="E37" s="5"/>
    </row>
    <row r="38" spans="1:16" ht="30">
      <c r="A38" s="3" t="s">
        <v>17</v>
      </c>
      <c r="B38" s="5"/>
      <c r="C38" s="5"/>
      <c r="D38" s="5"/>
      <c r="E38" s="5"/>
    </row>
    <row r="40" spans="1:16" ht="30">
      <c r="A40" s="3" t="s">
        <v>18</v>
      </c>
      <c r="B40" s="8">
        <v>1420.27</v>
      </c>
      <c r="C40" s="8">
        <v>1408.38</v>
      </c>
      <c r="D40" s="8">
        <v>1800.27</v>
      </c>
      <c r="E40" s="9">
        <v>2220.98</v>
      </c>
      <c r="F40" s="8">
        <v>1687.38</v>
      </c>
      <c r="G40" s="8">
        <v>1578.85</v>
      </c>
      <c r="H40" s="8">
        <v>1570</v>
      </c>
      <c r="I40" s="8">
        <v>2668</v>
      </c>
      <c r="J40" s="8">
        <v>5390</v>
      </c>
      <c r="L40" s="8">
        <v>4517</v>
      </c>
      <c r="M40" s="8">
        <f>L40+M29</f>
        <v>3717</v>
      </c>
      <c r="N40" s="8"/>
      <c r="O40">
        <v>2850</v>
      </c>
    </row>
    <row r="41" spans="1:16" ht="60">
      <c r="E41" s="10"/>
      <c r="F41" s="10"/>
      <c r="G41" s="10"/>
      <c r="I41" s="3" t="s">
        <v>48</v>
      </c>
      <c r="J41" s="3" t="s">
        <v>51</v>
      </c>
      <c r="L41" s="3" t="s">
        <v>52</v>
      </c>
    </row>
    <row r="42" spans="1:16" ht="30">
      <c r="A42" s="3" t="s">
        <v>49</v>
      </c>
      <c r="B42" s="8">
        <f>B40</f>
        <v>1420.27</v>
      </c>
      <c r="C42" s="8">
        <f t="shared" ref="C42:H42" si="1">C40</f>
        <v>1408.38</v>
      </c>
      <c r="D42" s="8">
        <f t="shared" si="1"/>
        <v>1800.27</v>
      </c>
      <c r="E42" s="8">
        <f t="shared" si="1"/>
        <v>2220.98</v>
      </c>
      <c r="F42" s="8">
        <f t="shared" si="1"/>
        <v>1687.38</v>
      </c>
      <c r="G42" s="8">
        <f t="shared" si="1"/>
        <v>1578.85</v>
      </c>
      <c r="H42" s="8">
        <f t="shared" si="1"/>
        <v>1570</v>
      </c>
      <c r="I42" s="8">
        <f>2668-1418</f>
        <v>1250</v>
      </c>
      <c r="J42" s="8">
        <f>5390-3752</f>
        <v>1638</v>
      </c>
      <c r="L42" s="8">
        <f>4517-3138</f>
        <v>1379</v>
      </c>
      <c r="M42" s="8">
        <v>1318</v>
      </c>
      <c r="N42" s="8"/>
      <c r="O42">
        <v>882</v>
      </c>
    </row>
    <row r="43" spans="1:16">
      <c r="A43" s="3"/>
      <c r="B43" s="8"/>
      <c r="C43" s="8"/>
      <c r="D43" s="8"/>
      <c r="E43" s="8"/>
      <c r="F43" s="8"/>
      <c r="G43" s="8"/>
      <c r="H43" s="8"/>
      <c r="I43" s="8"/>
    </row>
    <row r="44" spans="1:16">
      <c r="A44" t="s">
        <v>31</v>
      </c>
      <c r="I44">
        <v>83.4</v>
      </c>
      <c r="J44">
        <v>84.1</v>
      </c>
      <c r="K44">
        <v>84</v>
      </c>
      <c r="M44">
        <v>84.8</v>
      </c>
      <c r="O44">
        <v>84.8</v>
      </c>
    </row>
    <row r="46" spans="1:16">
      <c r="A46" t="s">
        <v>32</v>
      </c>
      <c r="I46" s="8">
        <f>-I25/I44</f>
        <v>37.170263788968825</v>
      </c>
      <c r="J46" s="8">
        <f>-J25/J44</f>
        <v>37.158145065398337</v>
      </c>
      <c r="K46" s="8">
        <f>-K25/K44</f>
        <v>38.976190476190474</v>
      </c>
      <c r="L46" s="8"/>
      <c r="M46" s="8">
        <f>3600/M44</f>
        <v>42.452830188679243</v>
      </c>
      <c r="N46" s="8"/>
      <c r="O46" s="8">
        <f>-O25/O44</f>
        <v>46.580188679245282</v>
      </c>
    </row>
    <row r="48" spans="1:16">
      <c r="K48" s="13">
        <f>(K46-J46)/J46</f>
        <v>4.892723809523801E-2</v>
      </c>
      <c r="L48" s="13"/>
      <c r="M48" s="13">
        <f>(M46-K46)/K46</f>
        <v>8.9199064095618993E-2</v>
      </c>
      <c r="N48" s="13"/>
      <c r="O48" s="14">
        <f>(O46-M46)/M46</f>
        <v>9.7222222222222252E-2</v>
      </c>
    </row>
    <row r="50" spans="13:14">
      <c r="M50" s="8"/>
      <c r="N50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MUSSET</dc:creator>
  <cp:lastModifiedBy>Little Braxted Parish Council</cp:lastModifiedBy>
  <cp:lastPrinted>2019-04-08T10:49:23Z</cp:lastPrinted>
  <dcterms:created xsi:type="dcterms:W3CDTF">2013-01-15T10:32:02Z</dcterms:created>
  <dcterms:modified xsi:type="dcterms:W3CDTF">2019-12-15T17:17:41Z</dcterms:modified>
</cp:coreProperties>
</file>